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3 сессия\Реш. № 120 О внесен. изм. в местный бюджет\"/>
    </mc:Choice>
  </mc:AlternateContent>
  <xr:revisionPtr revIDLastSave="0" documentId="13_ncr:1_{A3045946-D30F-411F-AEE3-EDB94660DEA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6" i="1" l="1"/>
  <c r="D55" i="1"/>
  <c r="D54" i="1"/>
  <c r="D50" i="1"/>
  <c r="D49" i="1" s="1"/>
  <c r="D45" i="1"/>
  <c r="D43" i="1"/>
  <c r="D40" i="1"/>
  <c r="D39" i="1"/>
  <c r="D29" i="1"/>
  <c r="D25" i="1"/>
  <c r="D20" i="1"/>
  <c r="D19" i="1"/>
  <c r="D18" i="1" s="1"/>
  <c r="D57" i="1" l="1"/>
</calcChain>
</file>

<file path=xl/sharedStrings.xml><?xml version="1.0" encoding="utf-8"?>
<sst xmlns="http://schemas.openxmlformats.org/spreadsheetml/2006/main" count="93" uniqueCount="90">
  <si>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</si>
  <si>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</si>
  <si>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</si>
  <si>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</si>
  <si>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</si>
  <si>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Объем поступлений доходов в местный бюджет по кодам</t>
  </si>
  <si>
    <t>видов (подвидов) доходов на 2026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</si>
  <si>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</si>
  <si>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</si>
  <si>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</si>
  <si>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</si>
  <si>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</si>
  <si>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</si>
  <si>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</si>
  <si>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</si>
  <si>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</si>
  <si>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</si>
  <si>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</si>
  <si>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</si>
  <si>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</si>
  <si>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</si>
  <si>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</si>
  <si>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</si>
  <si>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</si>
  <si>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</si>
  <si>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</si>
  <si>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</si>
  <si>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</si>
  <si>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</si>
  <si>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</si>
  <si>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</si>
  <si>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</si>
  <si>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</si>
  <si>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</si>
  <si>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</si>
  <si>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</si>
  <si>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</si>
  <si>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</si>
  <si>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</si>
  <si>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</si>
  <si>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</si>
  <si>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</si>
  <si>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</si>
  <si>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</si>
  <si>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</si>
  <si>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</si>
  <si>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</si>
  <si>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</si>
  <si>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</si>
  <si>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</si>
  <si>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</si>
  <si>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</si>
  <si>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</si>
  <si>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</si>
  <si>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</si>
  <si>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</si>
  <si>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</si>
  <si>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</si>
  <si>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</si>
  <si>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</si>
  <si>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</si>
  <si>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</si>
  <si>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</si>
  <si>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</si>
  <si>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</si>
  <si>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</si>
  <si>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</si>
  <si>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</si>
  <si>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</si>
  <si>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</si>
  <si>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</si>
  <si>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</si>
  <si>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</si>
  <si>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</si>
  <si>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</si>
  <si>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</si>
  <si>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</si>
  <si>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</si>
  <si>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</si>
  <si>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</si>
  <si>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</si>
  <si>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</si>
  <si>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</si>
  <si>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</si>
  <si>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</si>
  <si>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</si>
  <si>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</si>
  <si>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»</t>
  </si>
  <si>
    <t>от 25 июня 2026 года № 120</t>
  </si>
  <si>
    <t>от 25 декабря 2025 года 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</si>
</sst>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1" fillId="0" borderId="5" xfId="0" applyNumberFormat="1" applyFont="1" applyBorder="1" applyAlignment="1">
      <alignment horizontal="right"/>
    </xf>
    <xf numFmtId="0" fontId="8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6"/>
  <sheetViews>
    <sheetView tabSelected="1" topLeftCell="A49" zoomScale="90" zoomScaleNormal="90" workbookViewId="0">
      <selection activeCell="A60" sqref="A60:G64"/>
    </sheetView>
  </sheetViews>
  <sheetFormatPr defaultColWidth="9.7109375" defaultRowHeight="15" customHeight="1" x14ac:dyDescent="0.25"/>
  <cols>
    <col min="1" max="1" width="22.42578125" style="5" customWidth="1"/>
    <col min="2" max="2" width="22.85546875" style="5" customWidth="1"/>
    <col min="3" max="3" width="26.42578125" style="5" customWidth="1"/>
    <col min="4" max="4" width="20.28515625" style="5" customWidth="1"/>
    <col min="5" max="16384" width="9.7109375" style="5"/>
  </cols>
  <sheetData>
    <row r="1" spans="1:4" ht="18.75" x14ac:dyDescent="0.25">
      <c r="C1" s="33" t="s">
        <v>0</v>
      </c>
      <c r="D1" s="33"/>
    </row>
    <row r="2" spans="1:4" ht="18.75" x14ac:dyDescent="0.25">
      <c r="C2" s="33" t="s">
        <v>1</v>
      </c>
      <c r="D2" s="33"/>
    </row>
    <row r="3" spans="1:4" ht="18.75" x14ac:dyDescent="0.25">
      <c r="C3" s="33" t="s">
        <v>2</v>
      </c>
      <c r="D3" s="33"/>
    </row>
    <row r="4" spans="1:4" ht="18.75" x14ac:dyDescent="0.25">
      <c r="C4" s="33" t="s">
        <v>3</v>
      </c>
      <c r="D4" s="33"/>
    </row>
    <row r="5" spans="1:4" ht="18.75" x14ac:dyDescent="0.3">
      <c r="C5" s="34" t="s">
        <v>88</v>
      </c>
      <c r="D5" s="34"/>
    </row>
    <row r="6" spans="1:4" ht="18.75" x14ac:dyDescent="0.25">
      <c r="C6" s="4"/>
      <c r="D6" s="4"/>
    </row>
    <row r="7" spans="1:4" ht="18.75" x14ac:dyDescent="0.25">
      <c r="C7" s="33" t="s">
        <v>4</v>
      </c>
      <c r="D7" s="33"/>
    </row>
    <row r="8" spans="1:4" ht="18.75" x14ac:dyDescent="0.25">
      <c r="C8" s="33" t="s">
        <v>1</v>
      </c>
      <c r="D8" s="33"/>
    </row>
    <row r="9" spans="1:4" ht="18.75" x14ac:dyDescent="0.25">
      <c r="C9" s="33" t="s">
        <v>2</v>
      </c>
      <c r="D9" s="33"/>
    </row>
    <row r="10" spans="1:4" ht="18.75" x14ac:dyDescent="0.25">
      <c r="C10" s="33" t="s">
        <v>3</v>
      </c>
      <c r="D10" s="33"/>
    </row>
    <row r="11" spans="1:4" ht="18.75" x14ac:dyDescent="0.3">
      <c r="C11" s="34" t="s">
        <v>89</v>
      </c>
      <c r="D11" s="34"/>
    </row>
    <row r="12" spans="1:4" ht="18.75" x14ac:dyDescent="0.3">
      <c r="C12" s="3"/>
      <c r="D12" s="3"/>
    </row>
    <row r="13" spans="1:4" ht="18.75" x14ac:dyDescent="0.3">
      <c r="C13" s="3"/>
      <c r="D13" s="3"/>
    </row>
    <row r="14" spans="1:4" ht="18.75" customHeight="1" x14ac:dyDescent="0.3">
      <c r="A14" s="31" t="s">
        <v>5</v>
      </c>
      <c r="B14" s="31"/>
      <c r="C14" s="31"/>
      <c r="D14" s="31"/>
    </row>
    <row r="15" spans="1:4" ht="18.75" customHeight="1" x14ac:dyDescent="0.3">
      <c r="A15" s="31" t="s">
        <v>6</v>
      </c>
      <c r="B15" s="31"/>
      <c r="C15" s="31"/>
      <c r="D15" s="31"/>
    </row>
    <row r="16" spans="1:4" ht="28.15" customHeight="1" x14ac:dyDescent="0.25">
      <c r="D16" s="6" t="s">
        <v>7</v>
      </c>
    </row>
    <row r="17" spans="1:5" ht="31.5" customHeight="1" x14ac:dyDescent="0.25">
      <c r="A17" s="2" t="s">
        <v>8</v>
      </c>
      <c r="B17" s="32" t="s">
        <v>9</v>
      </c>
      <c r="C17" s="32"/>
      <c r="D17" s="7" t="s">
        <v>10</v>
      </c>
    </row>
    <row r="18" spans="1:5" ht="29.85" customHeight="1" x14ac:dyDescent="0.25">
      <c r="A18" s="8" t="s">
        <v>11</v>
      </c>
      <c r="B18" s="23" t="s">
        <v>12</v>
      </c>
      <c r="C18" s="23"/>
      <c r="D18" s="9">
        <f>SUM(D19:D48)</f>
        <v>1955985.3</v>
      </c>
    </row>
    <row r="19" spans="1:5" ht="67.5" customHeight="1" x14ac:dyDescent="0.25">
      <c r="A19" s="10" t="s">
        <v>13</v>
      </c>
      <c r="B19" s="25" t="s">
        <v>14</v>
      </c>
      <c r="C19" s="25"/>
      <c r="D19" s="1">
        <f>45000-30000</f>
        <v>15000</v>
      </c>
    </row>
    <row r="20" spans="1:5" ht="22.35" customHeight="1" x14ac:dyDescent="0.25">
      <c r="A20" s="10" t="s">
        <v>15</v>
      </c>
      <c r="B20" s="25" t="s">
        <v>16</v>
      </c>
      <c r="C20" s="25"/>
      <c r="D20" s="1">
        <f>1188448+40000</f>
        <v>1228448</v>
      </c>
    </row>
    <row r="21" spans="1:5" ht="13.5" customHeight="1" x14ac:dyDescent="0.25">
      <c r="A21" s="11" t="s">
        <v>17</v>
      </c>
      <c r="B21" s="29" t="s">
        <v>18</v>
      </c>
      <c r="C21" s="29"/>
      <c r="D21" s="30">
        <v>4393.7</v>
      </c>
    </row>
    <row r="22" spans="1:5" x14ac:dyDescent="0.25">
      <c r="A22" s="12" t="s">
        <v>19</v>
      </c>
      <c r="B22" s="29"/>
      <c r="C22" s="29"/>
      <c r="D22" s="30"/>
    </row>
    <row r="23" spans="1:5" x14ac:dyDescent="0.25">
      <c r="A23" s="12" t="s">
        <v>20</v>
      </c>
      <c r="B23" s="29"/>
      <c r="C23" s="29"/>
      <c r="D23" s="30"/>
    </row>
    <row r="24" spans="1:5" ht="56.25" customHeight="1" x14ac:dyDescent="0.25">
      <c r="A24" s="13" t="s">
        <v>21</v>
      </c>
      <c r="B24" s="29"/>
      <c r="C24" s="29"/>
      <c r="D24" s="30"/>
    </row>
    <row r="25" spans="1:5" ht="36" customHeight="1" x14ac:dyDescent="0.25">
      <c r="A25" s="10" t="s">
        <v>22</v>
      </c>
      <c r="B25" s="25" t="s">
        <v>23</v>
      </c>
      <c r="C25" s="25"/>
      <c r="D25" s="1">
        <f>410000</f>
        <v>410000</v>
      </c>
    </row>
    <row r="26" spans="1:5" ht="35.25" customHeight="1" x14ac:dyDescent="0.25">
      <c r="A26" s="10" t="s">
        <v>24</v>
      </c>
      <c r="B26" s="25" t="s">
        <v>25</v>
      </c>
      <c r="C26" s="25"/>
      <c r="D26" s="1"/>
    </row>
    <row r="27" spans="1:5" ht="19.899999999999999" customHeight="1" x14ac:dyDescent="0.25">
      <c r="A27" s="10" t="s">
        <v>26</v>
      </c>
      <c r="B27" s="25" t="s">
        <v>27</v>
      </c>
      <c r="C27" s="25"/>
      <c r="D27" s="1">
        <v>4661.1000000000004</v>
      </c>
    </row>
    <row r="28" spans="1:5" ht="52.5" customHeight="1" x14ac:dyDescent="0.25">
      <c r="A28" s="10" t="s">
        <v>28</v>
      </c>
      <c r="B28" s="25" t="s">
        <v>29</v>
      </c>
      <c r="C28" s="25"/>
      <c r="D28" s="1">
        <v>37050</v>
      </c>
    </row>
    <row r="29" spans="1:5" ht="20.65" customHeight="1" x14ac:dyDescent="0.25">
      <c r="A29" s="14" t="s">
        <v>30</v>
      </c>
      <c r="B29" s="28" t="s">
        <v>31</v>
      </c>
      <c r="C29" s="28"/>
      <c r="D29" s="1">
        <f>36505.3</f>
        <v>36505.300000000003</v>
      </c>
    </row>
    <row r="30" spans="1:5" ht="20.65" customHeight="1" x14ac:dyDescent="0.25">
      <c r="A30" s="14" t="s">
        <v>32</v>
      </c>
      <c r="B30" s="28" t="s">
        <v>33</v>
      </c>
      <c r="C30" s="28"/>
      <c r="D30" s="1">
        <v>44202.9</v>
      </c>
    </row>
    <row r="31" spans="1:5" ht="48" customHeight="1" x14ac:dyDescent="0.25">
      <c r="A31" s="14" t="s">
        <v>34</v>
      </c>
      <c r="B31" s="25" t="s">
        <v>35</v>
      </c>
      <c r="C31" s="25"/>
      <c r="D31" s="1">
        <v>1.3</v>
      </c>
    </row>
    <row r="32" spans="1:5" ht="132" customHeight="1" x14ac:dyDescent="0.25">
      <c r="A32" s="14" t="s">
        <v>36</v>
      </c>
      <c r="B32" s="25" t="s">
        <v>37</v>
      </c>
      <c r="C32" s="25"/>
      <c r="D32" s="1">
        <v>63040</v>
      </c>
      <c r="E32" s="27"/>
    </row>
    <row r="33" spans="1:5" ht="112.5" customHeight="1" x14ac:dyDescent="0.25">
      <c r="A33" s="14" t="s">
        <v>38</v>
      </c>
      <c r="B33" s="25" t="s">
        <v>39</v>
      </c>
      <c r="C33" s="25"/>
      <c r="D33" s="1">
        <v>24570</v>
      </c>
      <c r="E33" s="27"/>
    </row>
    <row r="34" spans="1:5" ht="96.75" customHeight="1" x14ac:dyDescent="0.25">
      <c r="A34" s="14" t="s">
        <v>40</v>
      </c>
      <c r="B34" s="25" t="s">
        <v>41</v>
      </c>
      <c r="C34" s="25"/>
      <c r="D34" s="1">
        <v>97</v>
      </c>
      <c r="E34" s="27"/>
    </row>
    <row r="35" spans="1:5" ht="51" customHeight="1" x14ac:dyDescent="0.25">
      <c r="A35" s="14" t="s">
        <v>42</v>
      </c>
      <c r="B35" s="25" t="s">
        <v>43</v>
      </c>
      <c r="C35" s="25"/>
      <c r="D35" s="1">
        <v>42</v>
      </c>
    </row>
    <row r="36" spans="1:5" ht="192.75" customHeight="1" x14ac:dyDescent="0.25">
      <c r="A36" s="14" t="s">
        <v>44</v>
      </c>
      <c r="B36" s="25" t="s">
        <v>45</v>
      </c>
      <c r="C36" s="25"/>
      <c r="D36" s="1"/>
    </row>
    <row r="37" spans="1:5" ht="146.25" customHeight="1" x14ac:dyDescent="0.25">
      <c r="A37" s="14" t="s">
        <v>46</v>
      </c>
      <c r="B37" s="25" t="s">
        <v>47</v>
      </c>
      <c r="C37" s="25"/>
      <c r="D37" s="1">
        <v>65</v>
      </c>
    </row>
    <row r="38" spans="1:5" ht="95.45" customHeight="1" x14ac:dyDescent="0.25">
      <c r="A38" s="14" t="s">
        <v>48</v>
      </c>
      <c r="B38" s="25" t="s">
        <v>49</v>
      </c>
      <c r="C38" s="25"/>
      <c r="D38" s="1">
        <v>700</v>
      </c>
    </row>
    <row r="39" spans="1:5" ht="35.25" customHeight="1" x14ac:dyDescent="0.25">
      <c r="A39" s="15" t="s">
        <v>50</v>
      </c>
      <c r="B39" s="25" t="s">
        <v>51</v>
      </c>
      <c r="C39" s="25"/>
      <c r="D39" s="1">
        <f>0</f>
        <v>0</v>
      </c>
    </row>
    <row r="40" spans="1:5" ht="52.5" customHeight="1" x14ac:dyDescent="0.25">
      <c r="A40" s="14" t="s">
        <v>52</v>
      </c>
      <c r="B40" s="25" t="s">
        <v>53</v>
      </c>
      <c r="C40" s="25"/>
      <c r="D40" s="1">
        <f>1650</f>
        <v>1650</v>
      </c>
    </row>
    <row r="41" spans="1:5" ht="29.25" customHeight="1" x14ac:dyDescent="0.25">
      <c r="A41" s="14" t="s">
        <v>54</v>
      </c>
      <c r="B41" s="25" t="s">
        <v>55</v>
      </c>
      <c r="C41" s="25"/>
      <c r="D41" s="1"/>
    </row>
    <row r="42" spans="1:5" ht="130.5" customHeight="1" x14ac:dyDescent="0.25">
      <c r="A42" s="10" t="s">
        <v>56</v>
      </c>
      <c r="B42" s="25" t="s">
        <v>57</v>
      </c>
      <c r="C42" s="25"/>
      <c r="D42" s="1">
        <v>2934.8</v>
      </c>
    </row>
    <row r="43" spans="1:5" ht="84" customHeight="1" x14ac:dyDescent="0.25">
      <c r="A43" s="15" t="s">
        <v>58</v>
      </c>
      <c r="B43" s="25" t="s">
        <v>59</v>
      </c>
      <c r="C43" s="25"/>
      <c r="D43" s="1">
        <f>15000+48000+9000</f>
        <v>72000</v>
      </c>
    </row>
    <row r="44" spans="1:5" ht="82.5" customHeight="1" x14ac:dyDescent="0.25">
      <c r="A44" s="15" t="s">
        <v>60</v>
      </c>
      <c r="B44" s="25" t="s">
        <v>61</v>
      </c>
      <c r="C44" s="25"/>
      <c r="D44" s="1">
        <v>1118.3</v>
      </c>
    </row>
    <row r="45" spans="1:5" ht="67.5" customHeight="1" x14ac:dyDescent="0.25">
      <c r="A45" s="10" t="s">
        <v>62</v>
      </c>
      <c r="B45" s="25" t="s">
        <v>63</v>
      </c>
      <c r="C45" s="25"/>
      <c r="D45" s="1">
        <f>3500+1000</f>
        <v>4500</v>
      </c>
    </row>
    <row r="46" spans="1:5" customFormat="1" ht="131.25" customHeight="1" x14ac:dyDescent="0.25">
      <c r="A46" s="10" t="s">
        <v>64</v>
      </c>
      <c r="B46" s="25" t="s">
        <v>65</v>
      </c>
      <c r="C46" s="25"/>
      <c r="D46" s="1">
        <v>700</v>
      </c>
    </row>
    <row r="47" spans="1:5" customFormat="1" ht="114" customHeight="1" x14ac:dyDescent="0.25">
      <c r="A47" s="10" t="s">
        <v>66</v>
      </c>
      <c r="B47" s="25" t="s">
        <v>67</v>
      </c>
      <c r="C47" s="25"/>
      <c r="D47" s="1">
        <v>300</v>
      </c>
    </row>
    <row r="48" spans="1:5" ht="20.65" customHeight="1" x14ac:dyDescent="0.25">
      <c r="A48" s="10" t="s">
        <v>68</v>
      </c>
      <c r="B48" s="25" t="s">
        <v>69</v>
      </c>
      <c r="C48" s="25"/>
      <c r="D48" s="1">
        <v>4005.9</v>
      </c>
    </row>
    <row r="49" spans="1:5" ht="26.25" customHeight="1" x14ac:dyDescent="0.25">
      <c r="A49" s="8" t="s">
        <v>70</v>
      </c>
      <c r="B49" s="23" t="s">
        <v>71</v>
      </c>
      <c r="C49" s="23"/>
      <c r="D49" s="9">
        <f>D50+D55-D56</f>
        <v>3196672.9</v>
      </c>
    </row>
    <row r="50" spans="1:5" ht="34.5" customHeight="1" x14ac:dyDescent="0.25">
      <c r="A50" s="10" t="s">
        <v>72</v>
      </c>
      <c r="B50" s="25" t="s">
        <v>73</v>
      </c>
      <c r="C50" s="25"/>
      <c r="D50" s="1">
        <f>D51+D52+D53+D54</f>
        <v>3190882.1999999997</v>
      </c>
    </row>
    <row r="51" spans="1:5" ht="33" customHeight="1" x14ac:dyDescent="0.25">
      <c r="A51" s="10" t="s">
        <v>74</v>
      </c>
      <c r="B51" s="25" t="s">
        <v>75</v>
      </c>
      <c r="C51" s="25"/>
      <c r="D51" s="16">
        <v>61625.7</v>
      </c>
    </row>
    <row r="52" spans="1:5" ht="32.25" customHeight="1" x14ac:dyDescent="0.25">
      <c r="A52" s="10" t="s">
        <v>76</v>
      </c>
      <c r="B52" s="25" t="s">
        <v>77</v>
      </c>
      <c r="C52" s="25"/>
      <c r="D52" s="1">
        <v>518011.7</v>
      </c>
    </row>
    <row r="53" spans="1:5" ht="34.5" customHeight="1" x14ac:dyDescent="0.25">
      <c r="A53" s="10" t="s">
        <v>78</v>
      </c>
      <c r="B53" s="25" t="s">
        <v>79</v>
      </c>
      <c r="C53" s="25"/>
      <c r="D53" s="1">
        <v>2555473.5</v>
      </c>
    </row>
    <row r="54" spans="1:5" ht="28.15" customHeight="1" x14ac:dyDescent="0.25">
      <c r="A54" s="10" t="s">
        <v>80</v>
      </c>
      <c r="B54" s="25" t="s">
        <v>81</v>
      </c>
      <c r="C54" s="25"/>
      <c r="D54" s="1">
        <f>(39900.8+6570)+2239.5+7061</f>
        <v>55771.3</v>
      </c>
    </row>
    <row r="55" spans="1:5" ht="123" customHeight="1" x14ac:dyDescent="0.25">
      <c r="A55" s="17" t="s">
        <v>82</v>
      </c>
      <c r="B55" s="26" t="s">
        <v>83</v>
      </c>
      <c r="C55" s="26"/>
      <c r="D55" s="1">
        <f>13053.6+2010.6</f>
        <v>15064.2</v>
      </c>
    </row>
    <row r="56" spans="1:5" ht="72" customHeight="1" x14ac:dyDescent="0.25">
      <c r="A56" s="17" t="s">
        <v>84</v>
      </c>
      <c r="B56" s="22" t="s">
        <v>85</v>
      </c>
      <c r="C56" s="22"/>
      <c r="D56" s="1">
        <f>8813.2+445+15.3</f>
        <v>9273.5</v>
      </c>
    </row>
    <row r="57" spans="1:5" ht="24" customHeight="1" x14ac:dyDescent="0.25">
      <c r="A57" s="10"/>
      <c r="B57" s="23" t="s">
        <v>86</v>
      </c>
      <c r="C57" s="23"/>
      <c r="D57" s="9">
        <f>D49+D18</f>
        <v>5152658.2</v>
      </c>
    </row>
    <row r="58" spans="1:5" ht="18.75" x14ac:dyDescent="0.3">
      <c r="D58" s="18" t="s">
        <v>87</v>
      </c>
    </row>
    <row r="59" spans="1:5" ht="18.75" x14ac:dyDescent="0.3">
      <c r="A59" s="19"/>
      <c r="B59" s="19"/>
      <c r="C59" s="19"/>
      <c r="D59" s="20"/>
      <c r="E59" s="4"/>
    </row>
    <row r="60" spans="1:5" s="19" customFormat="1" ht="15" customHeight="1" x14ac:dyDescent="0.3">
      <c r="A60" s="24"/>
      <c r="B60" s="24"/>
    </row>
    <row r="61" spans="1:5" s="19" customFormat="1" ht="15" customHeight="1" x14ac:dyDescent="0.3">
      <c r="A61" s="24"/>
      <c r="B61" s="24"/>
      <c r="D61" s="18"/>
    </row>
    <row r="62" spans="1:5" ht="15.75" x14ac:dyDescent="0.25">
      <c r="E62" s="21"/>
    </row>
    <row r="69" spans="1:5" ht="15.75" x14ac:dyDescent="0.25">
      <c r="E69" s="21"/>
    </row>
    <row r="71" spans="1:5" s="21" customFormat="1" ht="15.75" x14ac:dyDescent="0.25">
      <c r="A71" s="5"/>
      <c r="B71" s="5"/>
      <c r="C71" s="5"/>
      <c r="D71" s="5"/>
      <c r="E71" s="5"/>
    </row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54">
    <mergeCell ref="C1:D1"/>
    <mergeCell ref="C2:D2"/>
    <mergeCell ref="C3:D3"/>
    <mergeCell ref="C4:D4"/>
    <mergeCell ref="C5:D5"/>
    <mergeCell ref="C7:D7"/>
    <mergeCell ref="C8:D8"/>
    <mergeCell ref="C9:D9"/>
    <mergeCell ref="C10:D10"/>
    <mergeCell ref="C11:D11"/>
    <mergeCell ref="A14:D14"/>
    <mergeCell ref="A15:D15"/>
    <mergeCell ref="B17:C17"/>
    <mergeCell ref="B18:C18"/>
    <mergeCell ref="B19:C19"/>
    <mergeCell ref="B20:C20"/>
    <mergeCell ref="B21:C24"/>
    <mergeCell ref="D21:D24"/>
    <mergeCell ref="B25:C25"/>
    <mergeCell ref="B26:C26"/>
    <mergeCell ref="B27:C27"/>
    <mergeCell ref="B28:C28"/>
    <mergeCell ref="B29:C29"/>
    <mergeCell ref="B30:C30"/>
    <mergeCell ref="B31:C31"/>
    <mergeCell ref="B32:C32"/>
    <mergeCell ref="E32:E3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6:C56"/>
    <mergeCell ref="B57:C57"/>
    <mergeCell ref="A60:B60"/>
    <mergeCell ref="A61:B61"/>
    <mergeCell ref="B51:C51"/>
    <mergeCell ref="B52:C52"/>
    <mergeCell ref="B53:C53"/>
    <mergeCell ref="B54:C54"/>
    <mergeCell ref="B55:C55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276</cp:revision>
  <cp:lastPrinted>2025-10-08T10:45:48Z</cp:lastPrinted>
  <dcterms:created xsi:type="dcterms:W3CDTF">2020-02-17T06:04:33Z</dcterms:created>
  <dcterms:modified xsi:type="dcterms:W3CDTF">2026-06-23T11:27:58Z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